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Accounts\Groups\St. Johns County School District\2018\1._Proposals &amp; Marketing\Life and Disability\"/>
    </mc:Choice>
  </mc:AlternateContent>
  <bookViews>
    <workbookView xWindow="396" yWindow="372" windowWidth="20388" windowHeight="10188"/>
  </bookViews>
  <sheets>
    <sheet name="Calculator" sheetId="1" r:id="rId1"/>
  </sheets>
  <definedNames>
    <definedName name="_xlnm.Print_Area" localSheetId="0">Calculator!$A$1:$H$29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7" i="1"/>
  <c r="I8" i="1"/>
  <c r="I9" i="1"/>
  <c r="I10" i="1"/>
  <c r="I2" i="1"/>
  <c r="I3" i="1"/>
  <c r="I4" i="1"/>
  <c r="I5" i="1"/>
  <c r="H9" i="1" l="1"/>
  <c r="H11" i="1" s="1"/>
  <c r="H15" i="1" s="1"/>
  <c r="H17" i="1" s="1"/>
  <c r="H21" i="1" l="1"/>
  <c r="H20" i="1"/>
</calcChain>
</file>

<file path=xl/sharedStrings.xml><?xml version="1.0" encoding="utf-8"?>
<sst xmlns="http://schemas.openxmlformats.org/spreadsheetml/2006/main" count="43" uniqueCount="32">
  <si>
    <t>St. Johns County School District</t>
  </si>
  <si>
    <t>Voluntary Short-Term Disability</t>
  </si>
  <si>
    <t>To calculate the cost of your coverage, follow these steps:</t>
  </si>
  <si>
    <t>Step 1:</t>
  </si>
  <si>
    <t>Step 2:</t>
  </si>
  <si>
    <t>Step 3:</t>
  </si>
  <si>
    <t>Step 4:</t>
  </si>
  <si>
    <t>If you are between these ages</t>
  </si>
  <si>
    <t>Your cost per $10 of Weekly Benefit</t>
  </si>
  <si>
    <t>Age 54 &amp; Under</t>
  </si>
  <si>
    <t>55 - 59</t>
  </si>
  <si>
    <t>60 - 64</t>
  </si>
  <si>
    <t>65 &amp; Over</t>
  </si>
  <si>
    <t>If you are between these ages:</t>
  </si>
  <si>
    <t>Payperiod Deduction for Employees with 20 Pay Periods</t>
  </si>
  <si>
    <t>Payperiod Deduction for Employees with 24 Pay Periods</t>
  </si>
  <si>
    <t>Multiply by 0.60 to determine your weekly benefit.  Please note this amount cannot exceed $1,000.</t>
  </si>
  <si>
    <t>Rates</t>
  </si>
  <si>
    <t>Enter the rate for your age group and your plan option (see the chart below).</t>
  </si>
  <si>
    <t>Option 1                                                                                          10 day elimination period</t>
  </si>
  <si>
    <t>Option 2                                                                                        20 day elimination period</t>
  </si>
  <si>
    <t>Option 3                                                                                        30 day elimination period</t>
  </si>
  <si>
    <t>Step 5:</t>
  </si>
  <si>
    <r>
      <t xml:space="preserve">Please Note: </t>
    </r>
    <r>
      <rPr>
        <b/>
        <i/>
        <sz val="11"/>
        <color indexed="8"/>
        <rFont val="Calibri"/>
        <family val="2"/>
      </rPr>
      <t xml:space="preserve">ALL SHORT-TERM DISABILITY </t>
    </r>
    <r>
      <rPr>
        <b/>
        <i/>
        <u/>
        <sz val="11"/>
        <color indexed="8"/>
        <rFont val="Calibri"/>
        <family val="2"/>
      </rPr>
      <t>BENEFITS</t>
    </r>
    <r>
      <rPr>
        <i/>
        <sz val="11"/>
        <color indexed="8"/>
        <rFont val="Calibri"/>
        <family val="2"/>
      </rPr>
      <t xml:space="preserve"> in this plan are paid on a weekly basis, regardless of your regular pay period.</t>
    </r>
  </si>
  <si>
    <t>Enter your gross annual salary (not counting commissions, bonus, or overtime).</t>
  </si>
  <si>
    <t>Step 6:</t>
  </si>
  <si>
    <t>Step 7:</t>
  </si>
  <si>
    <t>Divide by 10 to determine your monthly premium.</t>
  </si>
  <si>
    <t>Multiple by 12 and divide by the number of payperiods to determine your payperiod deduction.</t>
  </si>
  <si>
    <t>Multiply your weekly benefit (Step 3) by the rate for your age group (Step 4).</t>
  </si>
  <si>
    <t>Divide your gross annual salary by 52 weeks to calculate your gross weekly pay.</t>
  </si>
  <si>
    <t>How Much Your Coverage Will Cost?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</si>
</sst>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5" fontId="9" fillId="0" borderId="0"/>
  </cellStyleXfs>
  <cellXfs count="31">
    <xf numFmtId="0" fontId="0" fillId="0" borderId="0" xfId="0"/>
    <xf numFmtId="0" fontId="6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4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44" fontId="4" fillId="0" borderId="0" xfId="1" applyFont="1" applyBorder="1" applyAlignment="1" applyProtection="1">
      <alignment horizontal="center"/>
    </xf>
    <xf numFmtId="44" fontId="4" fillId="4" borderId="1" xfId="1" applyFon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44" fontId="4" fillId="5" borderId="0" xfId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 3" xfId="2"/>
  </cellStyles>
  <dxfs count="6">
    <dxf>
      <numFmt numFmtId="164" formatCode="&quot;$&quot;#,##0.00"/>
      <alignment horizontal="center" vertical="top" textRotation="0" wrapText="0" indent="0" justifyLastLine="0" shrinkToFit="0" readingOrder="0"/>
    </dxf>
    <dxf>
      <alignment horizontal="center" vertical="center" textRotation="0" wrapText="1" relativeIndent="0" justifyLastLine="0" shrinkToFit="0" readingOrder="0"/>
    </dxf>
    <dxf>
      <numFmt numFmtId="164" formatCode="&quot;$&quot;#,##0.00"/>
      <alignment horizontal="center" vertical="top" textRotation="0" wrapText="0" indent="0" justifyLastLine="0" shrinkToFit="0" readingOrder="0"/>
    </dxf>
    <dxf>
      <alignment horizontal="center" vertical="center" textRotation="0" wrapText="1" relativeIndent="0" justifyLastLine="0" shrinkToFit="0" readingOrder="0"/>
    </dxf>
    <dxf>
      <numFmt numFmtId="164" formatCode="&quot;$&quot;#,##0.00"/>
      <alignment horizontal="center" vertical="top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5:B29" totalsRowShown="0" headerRowDxfId="5">
  <autoFilter ref="A25:B29"/>
  <tableColumns count="2">
    <tableColumn id="1" name="If you are between these ages"/>
    <tableColumn id="2" name="Your cost per $10 of Weekly Benefit" dataDxfId="4" dataCellStyl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25:E29" totalsRowShown="0" headerRowDxfId="3">
  <autoFilter ref="D25:E29"/>
  <tableColumns count="2">
    <tableColumn id="1" name="If you are between these ages:"/>
    <tableColumn id="2" name="Your cost per $10 of Weekly Benefit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25:H29" totalsRowShown="0" headerRowDxfId="1">
  <autoFilter ref="G25:H29"/>
  <tableColumns count="2">
    <tableColumn id="1" name="If you are between these ages:"/>
    <tableColumn id="2" name="Your cost per $10 of Weekly Benefi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6" zoomScaleNormal="100" zoomScaleSheetLayoutView="85" workbookViewId="0">
      <selection activeCell="H13" sqref="H13"/>
    </sheetView>
  </sheetViews>
  <sheetFormatPr defaultRowHeight="14.4" x14ac:dyDescent="0.3"/>
  <cols>
    <col min="1" max="2" width="17.33203125" customWidth="1"/>
    <col min="3" max="3" width="15" customWidth="1"/>
    <col min="4" max="5" width="17.33203125" customWidth="1"/>
    <col min="6" max="6" width="15" customWidth="1"/>
    <col min="7" max="8" width="17.33203125" customWidth="1"/>
    <col min="9" max="9" width="5.88671875" hidden="1" customWidth="1"/>
  </cols>
  <sheetData>
    <row r="1" spans="1:9" ht="28.8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t="s">
        <v>17</v>
      </c>
    </row>
    <row r="2" spans="1:9" ht="28.8" x14ac:dyDescent="0.55000000000000004">
      <c r="A2" s="22" t="s">
        <v>1</v>
      </c>
      <c r="B2" s="22"/>
      <c r="C2" s="22"/>
      <c r="D2" s="22"/>
      <c r="E2" s="22"/>
      <c r="F2" s="22"/>
      <c r="G2" s="22"/>
      <c r="H2" s="23"/>
      <c r="I2" s="9">
        <f t="shared" ref="I2:I5" si="0">B26</f>
        <v>0.5</v>
      </c>
    </row>
    <row r="3" spans="1:9" ht="22.95" customHeight="1" x14ac:dyDescent="0.3">
      <c r="A3" s="24" t="s">
        <v>31</v>
      </c>
      <c r="B3" s="24"/>
      <c r="C3" s="24"/>
      <c r="D3" s="24"/>
      <c r="E3" s="24"/>
      <c r="F3" s="24"/>
      <c r="G3" s="24"/>
      <c r="H3" s="25"/>
      <c r="I3" s="10">
        <f t="shared" si="0"/>
        <v>0.55000000000000004</v>
      </c>
    </row>
    <row r="4" spans="1:9" ht="15" customHeight="1" x14ac:dyDescent="0.3">
      <c r="G4" s="3"/>
      <c r="I4" s="11">
        <f t="shared" si="0"/>
        <v>0.64</v>
      </c>
    </row>
    <row r="5" spans="1:9" ht="15.6" x14ac:dyDescent="0.3">
      <c r="A5" s="30" t="s">
        <v>2</v>
      </c>
      <c r="B5" s="30"/>
      <c r="C5" s="30"/>
      <c r="D5" s="30"/>
      <c r="E5" s="30"/>
      <c r="F5" s="30"/>
      <c r="G5" s="30"/>
      <c r="I5" s="12">
        <f t="shared" si="0"/>
        <v>0.71</v>
      </c>
    </row>
    <row r="6" spans="1:9" ht="12.6" customHeight="1" x14ac:dyDescent="0.3"/>
    <row r="7" spans="1:9" ht="27.6" customHeight="1" thickBot="1" x14ac:dyDescent="0.35">
      <c r="A7" s="5" t="s">
        <v>3</v>
      </c>
      <c r="B7" s="26" t="s">
        <v>24</v>
      </c>
      <c r="C7" s="26"/>
      <c r="D7" s="26"/>
      <c r="E7" s="26"/>
      <c r="F7" s="26"/>
      <c r="G7" s="26"/>
      <c r="H7" s="19">
        <v>40000</v>
      </c>
      <c r="I7" s="13">
        <f t="shared" ref="I7:I10" si="1">E26</f>
        <v>0.27</v>
      </c>
    </row>
    <row r="8" spans="1:9" ht="8.4" customHeight="1" x14ac:dyDescent="0.3">
      <c r="A8" s="5"/>
      <c r="H8" s="5"/>
      <c r="I8" s="14">
        <f t="shared" si="1"/>
        <v>0.3</v>
      </c>
    </row>
    <row r="9" spans="1:9" ht="27.6" customHeight="1" x14ac:dyDescent="0.3">
      <c r="A9" s="5" t="s">
        <v>4</v>
      </c>
      <c r="B9" s="26" t="s">
        <v>30</v>
      </c>
      <c r="C9" s="26"/>
      <c r="D9" s="26"/>
      <c r="E9" s="26"/>
      <c r="F9" s="26"/>
      <c r="G9" s="26"/>
      <c r="H9" s="18">
        <f>H7/52</f>
        <v>769.23076923076928</v>
      </c>
      <c r="I9" s="17">
        <f t="shared" si="1"/>
        <v>0.35</v>
      </c>
    </row>
    <row r="10" spans="1:9" ht="8.4" customHeight="1" x14ac:dyDescent="0.3">
      <c r="A10" s="5"/>
      <c r="H10" s="5"/>
      <c r="I10" s="14">
        <f t="shared" si="1"/>
        <v>0.38</v>
      </c>
    </row>
    <row r="11" spans="1:9" ht="27.6" customHeight="1" x14ac:dyDescent="0.3">
      <c r="A11" s="5" t="s">
        <v>5</v>
      </c>
      <c r="B11" s="26" t="s">
        <v>16</v>
      </c>
      <c r="C11" s="26"/>
      <c r="D11" s="26"/>
      <c r="E11" s="26"/>
      <c r="F11" s="26"/>
      <c r="G11" s="26"/>
      <c r="H11" s="8">
        <f>MIN(1000,H9*0.6)</f>
        <v>461.53846153846155</v>
      </c>
      <c r="I11" s="15">
        <f t="shared" ref="I11:I14" si="2">H26</f>
        <v>0.2</v>
      </c>
    </row>
    <row r="12" spans="1:9" ht="8.4" customHeight="1" x14ac:dyDescent="0.3">
      <c r="A12" s="5"/>
      <c r="H12" s="5"/>
      <c r="I12" s="16">
        <f t="shared" si="2"/>
        <v>0.21</v>
      </c>
    </row>
    <row r="13" spans="1:9" ht="27.6" customHeight="1" thickBot="1" x14ac:dyDescent="0.35">
      <c r="A13" s="5" t="s">
        <v>6</v>
      </c>
      <c r="B13" s="26" t="s">
        <v>18</v>
      </c>
      <c r="C13" s="26"/>
      <c r="D13" s="26"/>
      <c r="E13" s="26"/>
      <c r="F13" s="26"/>
      <c r="G13" s="26"/>
      <c r="H13" s="20">
        <v>0.2</v>
      </c>
      <c r="I13" s="13">
        <f t="shared" si="2"/>
        <v>0.25</v>
      </c>
    </row>
    <row r="14" spans="1:9" ht="8.4" customHeight="1" x14ac:dyDescent="0.3">
      <c r="A14" s="5"/>
      <c r="H14" s="5"/>
      <c r="I14" s="14">
        <f t="shared" si="2"/>
        <v>0.27</v>
      </c>
    </row>
    <row r="15" spans="1:9" ht="27.6" customHeight="1" x14ac:dyDescent="0.3">
      <c r="A15" s="5" t="s">
        <v>22</v>
      </c>
      <c r="B15" s="26" t="s">
        <v>29</v>
      </c>
      <c r="C15" s="26"/>
      <c r="D15" s="26"/>
      <c r="E15" s="26"/>
      <c r="F15" s="26"/>
      <c r="G15" s="26"/>
      <c r="H15" s="8">
        <f>H11*H13</f>
        <v>92.307692307692321</v>
      </c>
      <c r="I15" s="15"/>
    </row>
    <row r="16" spans="1:9" ht="8.4" customHeight="1" x14ac:dyDescent="0.3">
      <c r="A16" s="5"/>
      <c r="H16" s="5"/>
      <c r="I16" s="14"/>
    </row>
    <row r="17" spans="1:9" ht="27.6" customHeight="1" x14ac:dyDescent="0.3">
      <c r="A17" s="5" t="s">
        <v>25</v>
      </c>
      <c r="B17" s="26" t="s">
        <v>27</v>
      </c>
      <c r="C17" s="26"/>
      <c r="D17" s="26"/>
      <c r="E17" s="26"/>
      <c r="F17" s="26"/>
      <c r="G17" s="26"/>
      <c r="H17" s="8">
        <f>H15/10</f>
        <v>9.2307692307692317</v>
      </c>
      <c r="I17" s="15"/>
    </row>
    <row r="18" spans="1:9" ht="8.4" customHeight="1" x14ac:dyDescent="0.3">
      <c r="A18" s="5"/>
      <c r="H18" s="5"/>
      <c r="I18" s="16"/>
    </row>
    <row r="19" spans="1:9" ht="27.6" customHeight="1" x14ac:dyDescent="0.3">
      <c r="A19" s="5" t="s">
        <v>26</v>
      </c>
      <c r="B19" s="28" t="s">
        <v>28</v>
      </c>
      <c r="C19" s="28"/>
      <c r="D19" s="28"/>
      <c r="E19" s="28"/>
      <c r="F19" s="28"/>
      <c r="G19" s="28"/>
      <c r="H19" s="5"/>
    </row>
    <row r="20" spans="1:9" ht="21" customHeight="1" x14ac:dyDescent="0.3">
      <c r="A20" s="5"/>
      <c r="B20" s="29" t="s">
        <v>14</v>
      </c>
      <c r="C20" s="29"/>
      <c r="D20" s="29"/>
      <c r="E20" s="29"/>
      <c r="F20" s="29"/>
      <c r="G20" s="29"/>
      <c r="H20" s="21">
        <f>(H17*12)/20</f>
        <v>5.5384615384615383</v>
      </c>
    </row>
    <row r="21" spans="1:9" ht="21" customHeight="1" x14ac:dyDescent="0.3">
      <c r="A21" s="5"/>
      <c r="B21" s="29" t="s">
        <v>15</v>
      </c>
      <c r="C21" s="29"/>
      <c r="D21" s="29"/>
      <c r="E21" s="29"/>
      <c r="F21" s="29"/>
      <c r="G21" s="29"/>
      <c r="H21" s="21">
        <f>(H17*12)/24</f>
        <v>4.6153846153846159</v>
      </c>
    </row>
    <row r="22" spans="1:9" ht="25.2" customHeight="1" x14ac:dyDescent="0.3">
      <c r="A22" s="1" t="s">
        <v>23</v>
      </c>
    </row>
    <row r="23" spans="1:9" ht="9" customHeight="1" x14ac:dyDescent="0.3"/>
    <row r="24" spans="1:9" ht="29.4" customHeight="1" x14ac:dyDescent="0.3">
      <c r="A24" s="27" t="s">
        <v>19</v>
      </c>
      <c r="B24" s="27"/>
      <c r="D24" s="27" t="s">
        <v>20</v>
      </c>
      <c r="E24" s="27"/>
      <c r="F24" s="5"/>
      <c r="G24" s="27" t="s">
        <v>21</v>
      </c>
      <c r="H24" s="27"/>
    </row>
    <row r="25" spans="1:9" ht="28.8" x14ac:dyDescent="0.3">
      <c r="A25" s="4" t="s">
        <v>7</v>
      </c>
      <c r="B25" s="4" t="s">
        <v>8</v>
      </c>
      <c r="D25" s="4" t="s">
        <v>13</v>
      </c>
      <c r="E25" s="4" t="s">
        <v>8</v>
      </c>
      <c r="F25" s="4"/>
      <c r="G25" s="4" t="s">
        <v>13</v>
      </c>
      <c r="H25" s="4" t="s">
        <v>8</v>
      </c>
    </row>
    <row r="26" spans="1:9" x14ac:dyDescent="0.3">
      <c r="A26" s="2" t="s">
        <v>9</v>
      </c>
      <c r="B26" s="6">
        <v>0.5</v>
      </c>
      <c r="D26" s="2" t="s">
        <v>9</v>
      </c>
      <c r="E26" s="7">
        <v>0.27</v>
      </c>
      <c r="F26" s="7"/>
      <c r="G26" s="2" t="s">
        <v>9</v>
      </c>
      <c r="H26" s="7">
        <v>0.2</v>
      </c>
    </row>
    <row r="27" spans="1:9" x14ac:dyDescent="0.3">
      <c r="A27" t="s">
        <v>10</v>
      </c>
      <c r="B27" s="6">
        <v>0.55000000000000004</v>
      </c>
      <c r="D27" t="s">
        <v>10</v>
      </c>
      <c r="E27" s="7">
        <v>0.3</v>
      </c>
      <c r="F27" s="7"/>
      <c r="G27" t="s">
        <v>10</v>
      </c>
      <c r="H27" s="7">
        <v>0.21</v>
      </c>
    </row>
    <row r="28" spans="1:9" x14ac:dyDescent="0.3">
      <c r="A28" s="2" t="s">
        <v>11</v>
      </c>
      <c r="B28" s="6">
        <v>0.64</v>
      </c>
      <c r="D28" s="2" t="s">
        <v>11</v>
      </c>
      <c r="E28" s="7">
        <v>0.35</v>
      </c>
      <c r="F28" s="7"/>
      <c r="G28" s="2" t="s">
        <v>11</v>
      </c>
      <c r="H28" s="7">
        <v>0.25</v>
      </c>
    </row>
    <row r="29" spans="1:9" x14ac:dyDescent="0.3">
      <c r="A29" t="s">
        <v>12</v>
      </c>
      <c r="B29" s="6">
        <v>0.71</v>
      </c>
      <c r="D29" t="s">
        <v>12</v>
      </c>
      <c r="E29" s="7">
        <v>0.38</v>
      </c>
      <c r="F29" s="7"/>
      <c r="G29" t="s">
        <v>12</v>
      </c>
      <c r="H29" s="7">
        <v>0.27</v>
      </c>
    </row>
    <row r="30" spans="1:9" ht="9" customHeight="1" x14ac:dyDescent="0.3">
      <c r="B30" s="5"/>
    </row>
    <row r="31" spans="1:9" ht="30.6" customHeight="1" x14ac:dyDescent="0.3"/>
    <row r="32" spans="1:9" ht="32.4" customHeight="1" x14ac:dyDescent="0.3"/>
    <row r="39" ht="32.4" customHeight="1" x14ac:dyDescent="0.3"/>
  </sheetData>
  <sheetProtection algorithmName="SHA-512" hashValue="hMvwqImXXlTegtL17SxbA4OnKLJUQuufSk6TfimkSfZjCVTPAWm048PV8zUaASpVsqs8/kLQUs6ELX5SjTSQtQ==" saltValue="fSrL9QMYn2y8JIAcfNPRcg==" spinCount="100000" sheet="1" autoFilter="0"/>
  <mergeCells count="16">
    <mergeCell ref="A1:H1"/>
    <mergeCell ref="A2:H2"/>
    <mergeCell ref="A3:H3"/>
    <mergeCell ref="B7:G7"/>
    <mergeCell ref="G24:H24"/>
    <mergeCell ref="B19:G19"/>
    <mergeCell ref="B20:G20"/>
    <mergeCell ref="B21:G21"/>
    <mergeCell ref="A24:B24"/>
    <mergeCell ref="D24:E24"/>
    <mergeCell ref="B17:G17"/>
    <mergeCell ref="B15:G15"/>
    <mergeCell ref="A5:G5"/>
    <mergeCell ref="B11:G11"/>
    <mergeCell ref="B9:G9"/>
    <mergeCell ref="B13:G13"/>
  </mergeCells>
  <dataValidations count="6">
    <dataValidation type="decimal" allowBlank="1" showInputMessage="1" showErrorMessage="1" prompt="Enter your gross or pre-tax weekly pay" sqref="H9">
      <formula1>0</formula1>
      <formula2>10000.99</formula2>
    </dataValidation>
    <dataValidation type="list" allowBlank="1" showInputMessage="1" showErrorMessage="1" prompt="Select the rate for your age group and your plan option from the drop down list" sqref="H13">
      <formula1>$I$2:$I$18</formula1>
    </dataValidation>
    <dataValidation allowBlank="1" showInputMessage="1" showErrorMessage="1" prompt="You do not need to enter anything in this field" sqref="H11 H17 H15"/>
    <dataValidation allowBlank="1" showInputMessage="1" showErrorMessage="1" prompt="This is your short-term disability premium if you have 20 pay period deductions" sqref="H20"/>
    <dataValidation allowBlank="1" showInputMessage="1" showErrorMessage="1" prompt="This is your short-term disability premium if you have 24 pay period deductions" sqref="H21"/>
    <dataValidation type="decimal" allowBlank="1" showInputMessage="1" showErrorMessage="1" prompt="Enter your gross or pre-tax weekly pay" sqref="H7">
      <formula1>0</formula1>
      <formula2>400000</formula2>
    </dataValidation>
  </dataValidations>
  <printOptions horizontalCentered="1"/>
  <pageMargins left="0" right="0" top="0.5" bottom="0.25" header="0.3" footer="0.3"/>
  <pageSetup scale="9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</dc:creator>
  <cp:lastModifiedBy>Cromwell, Becky</cp:lastModifiedBy>
  <cp:lastPrinted>2018-05-22T15:01:47Z</cp:lastPrinted>
  <dcterms:created xsi:type="dcterms:W3CDTF">2011-03-17T19:23:54Z</dcterms:created>
  <dcterms:modified xsi:type="dcterms:W3CDTF">2018-05-23T20:06:16Z</dcterms:modified>
</cp:coreProperties>
</file>